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5306"/>
  <workbookPr autoCompressPictures="0"/>
  <bookViews>
    <workbookView xWindow="0" yWindow="0" windowWidth="33020" windowHeight="13340"/>
  </bookViews>
  <sheets>
    <sheet name="Sheet1" sheetId="1" r:id="rId1"/>
    <sheet name="Sheet2" sheetId="2" r:id="rId2"/>
    <sheet name="Sheet3" sheetId="3" r:id="rId3"/>
  </sheets>
  <definedNames>
    <definedName name="FLUID">Sheet2!$B$3:$B$7</definedName>
    <definedName name="ITEM">Sheet2!$A$3:$A$4</definedName>
    <definedName name="OLE_LINK1" localSheetId="0">Sheet1!$F$21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20" i="1" l="1"/>
  <c r="G26" i="1"/>
  <c r="J4" i="1"/>
  <c r="J3" i="1"/>
  <c r="K3" i="1"/>
  <c r="J10" i="1"/>
  <c r="J11" i="1"/>
  <c r="J12" i="1"/>
  <c r="J13" i="1"/>
  <c r="L13" i="1"/>
  <c r="J14" i="1"/>
  <c r="L14" i="1"/>
  <c r="J5" i="1"/>
  <c r="L5" i="1"/>
  <c r="J6" i="1"/>
  <c r="J7" i="1"/>
  <c r="L7" i="1"/>
  <c r="K5" i="1"/>
  <c r="M5" i="1"/>
  <c r="M14" i="1"/>
  <c r="P14" i="1"/>
  <c r="Q14" i="1"/>
  <c r="K14" i="1"/>
  <c r="N14" i="1"/>
  <c r="L3" i="1"/>
  <c r="M3" i="1"/>
  <c r="N3" i="1"/>
  <c r="M11" i="1"/>
  <c r="K6" i="1"/>
  <c r="M13" i="1"/>
  <c r="P13" i="1"/>
  <c r="K13" i="1"/>
  <c r="N13" i="1"/>
  <c r="O13" i="1"/>
  <c r="L12" i="1"/>
  <c r="K7" i="1"/>
  <c r="M7" i="1"/>
  <c r="N7" i="1"/>
  <c r="L6" i="1"/>
  <c r="M12" i="1"/>
  <c r="K12" i="1"/>
  <c r="K4" i="1"/>
  <c r="L10" i="1"/>
  <c r="N12" i="1"/>
  <c r="N5" i="1"/>
  <c r="M10" i="1"/>
  <c r="L4" i="1"/>
  <c r="L11" i="1"/>
  <c r="K11" i="1"/>
  <c r="N11" i="1"/>
  <c r="K10" i="1"/>
  <c r="N10" i="1"/>
  <c r="P11" i="1"/>
  <c r="O10" i="1"/>
  <c r="P12" i="1"/>
  <c r="R12" i="1"/>
  <c r="M6" i="1"/>
  <c r="N6" i="1"/>
  <c r="R13" i="1"/>
  <c r="Q13" i="1"/>
  <c r="Q11" i="1"/>
  <c r="R14" i="1"/>
  <c r="R11" i="1"/>
  <c r="M4" i="1"/>
  <c r="N4" i="1"/>
  <c r="Q12" i="1"/>
  <c r="O14" i="1"/>
  <c r="O12" i="1"/>
  <c r="P10" i="1"/>
  <c r="R10" i="1"/>
  <c r="O11" i="1"/>
  <c r="S13" i="1"/>
  <c r="T13" i="1"/>
  <c r="Q10" i="1"/>
  <c r="S10" i="1"/>
  <c r="T10" i="1"/>
  <c r="S12" i="1"/>
  <c r="T12" i="1"/>
  <c r="S14" i="1"/>
  <c r="T14" i="1"/>
  <c r="S11" i="1"/>
  <c r="T11" i="1"/>
  <c r="J18" i="1"/>
  <c r="U11" i="1"/>
  <c r="V11" i="1"/>
  <c r="X11" i="1"/>
  <c r="Y11" i="1"/>
  <c r="Z11" i="1"/>
  <c r="W11" i="1"/>
  <c r="O3" i="1"/>
  <c r="O6" i="1"/>
  <c r="O5" i="1"/>
  <c r="O7" i="1"/>
  <c r="O4" i="1"/>
  <c r="U12" i="1"/>
  <c r="U14" i="1"/>
  <c r="U13" i="1"/>
  <c r="U10" i="1"/>
  <c r="V14" i="1"/>
  <c r="Y14" i="1"/>
  <c r="X14" i="1"/>
  <c r="Z14" i="1"/>
  <c r="W14" i="1"/>
  <c r="S5" i="1"/>
  <c r="R5" i="1"/>
  <c r="P5" i="1"/>
  <c r="Q5" i="1"/>
  <c r="T5" i="1"/>
  <c r="X13" i="1"/>
  <c r="W13" i="1"/>
  <c r="V13" i="1"/>
  <c r="Y13" i="1"/>
  <c r="Z13" i="1"/>
  <c r="Q7" i="1"/>
  <c r="T7" i="1"/>
  <c r="R7" i="1"/>
  <c r="S7" i="1"/>
  <c r="P7" i="1"/>
  <c r="W10" i="1"/>
  <c r="V10" i="1"/>
  <c r="Z10" i="1"/>
  <c r="X10" i="1"/>
  <c r="Y10" i="1"/>
  <c r="P4" i="1"/>
  <c r="S4" i="1"/>
  <c r="R4" i="1"/>
  <c r="T4" i="1"/>
  <c r="Q4" i="1"/>
  <c r="Q3" i="1"/>
  <c r="T3" i="1"/>
  <c r="R3" i="1"/>
  <c r="S3" i="1"/>
  <c r="P3" i="1"/>
  <c r="X12" i="1"/>
  <c r="V12" i="1"/>
  <c r="Z12" i="1"/>
  <c r="Y12" i="1"/>
  <c r="W12" i="1"/>
  <c r="T6" i="1"/>
  <c r="S6" i="1"/>
  <c r="P6" i="1"/>
  <c r="Q6" i="1"/>
  <c r="R6" i="1"/>
  <c r="L21" i="1"/>
  <c r="G21" i="1"/>
  <c r="L22" i="1"/>
  <c r="L20" i="1"/>
  <c r="L18" i="1"/>
  <c r="L19" i="1"/>
  <c r="M21" i="1"/>
  <c r="G24" i="1"/>
  <c r="G22" i="1"/>
  <c r="M22" i="1"/>
  <c r="G25" i="1"/>
  <c r="G20" i="1"/>
  <c r="M19" i="1"/>
  <c r="G23" i="1"/>
</calcChain>
</file>

<file path=xl/sharedStrings.xml><?xml version="1.0" encoding="utf-8"?>
<sst xmlns="http://schemas.openxmlformats.org/spreadsheetml/2006/main" count="84" uniqueCount="66">
  <si>
    <t xml:space="preserve">ITEM </t>
  </si>
  <si>
    <t>ITEM</t>
  </si>
  <si>
    <t>fluid 2</t>
  </si>
  <si>
    <t>fluid 3</t>
  </si>
  <si>
    <t>fluid 4</t>
  </si>
  <si>
    <t>1H</t>
  </si>
  <si>
    <t>2H</t>
  </si>
  <si>
    <t>16O</t>
  </si>
  <si>
    <t>17O</t>
  </si>
  <si>
    <t>18O</t>
  </si>
  <si>
    <t xml:space="preserve">FLUID </t>
  </si>
  <si>
    <t>fluid 5</t>
  </si>
  <si>
    <t>abundance 1H</t>
  </si>
  <si>
    <t>abundance 16O</t>
  </si>
  <si>
    <t>FLUID 3</t>
  </si>
  <si>
    <t>FLUID 4</t>
  </si>
  <si>
    <t>FLUID 5</t>
  </si>
  <si>
    <t>FLUID 1</t>
  </si>
  <si>
    <t>fluid</t>
  </si>
  <si>
    <t>2H RATIO</t>
  </si>
  <si>
    <t>18O RATIO</t>
  </si>
  <si>
    <t xml:space="preserve">17O RATIO </t>
  </si>
  <si>
    <t xml:space="preserve">1H ABUNDANCE </t>
  </si>
  <si>
    <t>2H ABUNDANCE</t>
  </si>
  <si>
    <t>16O ABUNDANCE</t>
  </si>
  <si>
    <t>17O ABUNDANCE</t>
  </si>
  <si>
    <t>18O ABUNDANCE</t>
  </si>
  <si>
    <t>FLUID 2</t>
  </si>
  <si>
    <t xml:space="preserve"> </t>
  </si>
  <si>
    <t>2H enriched</t>
  </si>
  <si>
    <t>18O enriched</t>
  </si>
  <si>
    <t>natural water</t>
  </si>
  <si>
    <t>Mass (g)</t>
  </si>
  <si>
    <t>Isotopic abundance 2H</t>
  </si>
  <si>
    <t>Isotopic abundance 18O</t>
  </si>
  <si>
    <t>Isotopic abundance 17O</t>
  </si>
  <si>
    <t>Isotopes</t>
  </si>
  <si>
    <t>Absolute isotopic ratios of VSMOW</t>
  </si>
  <si>
    <t>Isotopic  abundances of VSMOW</t>
  </si>
  <si>
    <t>TOTAL MOLES IN MIXTURE</t>
  </si>
  <si>
    <t>Isotopic abundances in mixture</t>
  </si>
  <si>
    <t>delta values for mixture</t>
  </si>
  <si>
    <t>isotopic abundance 2H</t>
  </si>
  <si>
    <t>isotopic abundance 17O</t>
  </si>
  <si>
    <t>isotopic abundance 18O</t>
  </si>
  <si>
    <t>free space</t>
  </si>
  <si>
    <t>number of moles for each fluid</t>
  </si>
  <si>
    <t>molar mass (g )</t>
  </si>
  <si>
    <t>mole fraction of each fluid in the mixture</t>
  </si>
  <si>
    <t>1H abundance in each fluid * mole fraction of that fluid</t>
  </si>
  <si>
    <t>molar mass (g)</t>
  </si>
  <si>
    <t>number of moles</t>
  </si>
  <si>
    <t>18O abundance in each fluid * mole fraction of that fluid</t>
  </si>
  <si>
    <t>17O abundance in each fluid * mole fraction of that fluid</t>
  </si>
  <si>
    <t>16O abundance in each fluid * mole fraction of that fluid</t>
  </si>
  <si>
    <t>2H abundance in each fluid * mole fraction of that fluid</t>
  </si>
  <si>
    <t>Isotopic masses (g/mol)</t>
  </si>
  <si>
    <t>Constants :</t>
  </si>
  <si>
    <t>δ2H (‰)</t>
  </si>
  <si>
    <t>δ18O (‰)</t>
  </si>
  <si>
    <t>δ17O (‰)</t>
  </si>
  <si>
    <t>Mixture :</t>
  </si>
  <si>
    <t>TOTAL MASS IN MIXTURE</t>
  </si>
  <si>
    <t>total mass of mixture</t>
  </si>
  <si>
    <r>
      <rPr>
        <b/>
        <i/>
        <sz val="14"/>
        <color rgb="FFFF0000"/>
        <rFont val="Times New Roman"/>
        <family val="1"/>
      </rPr>
      <t xml:space="preserve"> </t>
    </r>
    <r>
      <rPr>
        <b/>
        <i/>
        <sz val="13"/>
        <color rgb="FFFF0000"/>
        <rFont val="Times New Roman"/>
        <family val="1"/>
      </rPr>
      <t>Area used for calculation. Protected with Password CIO/RUG</t>
    </r>
  </si>
  <si>
    <t>fluid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</si>
</sst>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0.000000"/>
    <numFmt numFmtId="165" formatCode="0.00000000"/>
    <numFmt numFmtId="166" formatCode="0.00000"/>
    <numFmt numFmtId="167" formatCode=";;;"/>
    <numFmt numFmtId="168" formatCode="0.0000000000"/>
    <numFmt numFmtId="169" formatCode="0.0000"/>
    <numFmt numFmtId="170" formatCode="0.000E+00"/>
    <numFmt numFmtId="171" formatCode="0.0000E+00"/>
    <numFmt numFmtId="172" formatCode="0.0000000"/>
  </numFmts>
  <fonts count="17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rgb="FF3F3F76"/>
      <name val="Calibri"/>
      <family val="2"/>
      <scheme val="minor"/>
    </font>
    <font>
      <sz val="11"/>
      <color rgb="FF3F3F76"/>
      <name val="Times New Roman"/>
      <family val="1"/>
    </font>
    <font>
      <sz val="11"/>
      <color theme="1"/>
      <name val="Times New Roman"/>
      <family val="1"/>
    </font>
    <font>
      <b/>
      <sz val="11"/>
      <color rgb="FF3F3F76"/>
      <name val="Times New Roman"/>
      <family val="1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1"/>
      <name val="Times New Roman"/>
      <family val="1"/>
    </font>
    <font>
      <b/>
      <sz val="11"/>
      <color rgb="FF3F3F3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Times New Roman"/>
      <family val="1"/>
    </font>
    <font>
      <sz val="11"/>
      <name val="Times New Roman"/>
      <family val="1"/>
    </font>
    <font>
      <b/>
      <i/>
      <sz val="15"/>
      <color rgb="FFFF0000"/>
      <name val="Times New Roman"/>
      <family val="1"/>
    </font>
    <font>
      <b/>
      <i/>
      <sz val="14"/>
      <color rgb="FFFF0000"/>
      <name val="Times New Roman"/>
      <family val="1"/>
    </font>
    <font>
      <b/>
      <i/>
      <sz val="13"/>
      <color rgb="FFFF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2F2F2"/>
      </patternFill>
    </fill>
    <fill>
      <patternFill patternType="solid">
        <fgColor theme="6" tint="0.39997558519241921"/>
        <bgColor indexed="65"/>
      </patternFill>
    </fill>
  </fills>
  <borders count="1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auto="1"/>
      </top>
      <bottom/>
      <diagonal/>
    </border>
    <border>
      <left style="thin">
        <color theme="3" tint="0.79995117038483843"/>
      </left>
      <right style="thin">
        <color theme="3" tint="0.79998168889431442"/>
      </right>
      <top style="thin">
        <color theme="3" tint="0.79998168889431442"/>
      </top>
      <bottom/>
      <diagonal/>
    </border>
    <border>
      <left style="thin">
        <color theme="3" tint="0.79998168889431442"/>
      </left>
      <right style="thin">
        <color theme="3" tint="0.79998168889431442"/>
      </right>
      <top style="thin">
        <color theme="3" tint="0.79998168889431442"/>
      </top>
      <bottom/>
      <diagonal/>
    </border>
    <border>
      <left style="thin">
        <color theme="3" tint="0.79998168889431442"/>
      </left>
      <right style="thin">
        <color theme="3" tint="0.79995117038483843"/>
      </right>
      <top style="thin">
        <color theme="3" tint="0.79998168889431442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</borders>
  <cellStyleXfs count="10">
    <xf numFmtId="0" fontId="0" fillId="0" borderId="0"/>
    <xf numFmtId="0" fontId="3" fillId="2" borderId="1" applyNumberFormat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" fillId="4" borderId="10" applyNumberFormat="0" applyAlignment="0" applyProtection="0"/>
    <xf numFmtId="0" fontId="11" fillId="5" borderId="0" applyNumberFormat="0" applyBorder="0" applyAlignment="0" applyProtection="0"/>
  </cellStyleXfs>
  <cellXfs count="66">
    <xf numFmtId="0" fontId="0" fillId="0" borderId="0" xfId="0"/>
    <xf numFmtId="0" fontId="0" fillId="0" borderId="0" xfId="0"/>
    <xf numFmtId="0" fontId="0" fillId="0" borderId="0" xfId="0" applyNumberFormat="1"/>
    <xf numFmtId="0" fontId="0" fillId="0" borderId="0" xfId="0" applyFill="1"/>
    <xf numFmtId="0" fontId="0" fillId="0" borderId="0" xfId="0" applyProtection="1"/>
    <xf numFmtId="0" fontId="4" fillId="2" borderId="1" xfId="1" applyFont="1" applyAlignment="1" applyProtection="1">
      <alignment horizontal="center"/>
      <protection locked="0" hidden="1"/>
    </xf>
    <xf numFmtId="0" fontId="4" fillId="2" borderId="1" xfId="1" applyNumberFormat="1" applyFont="1" applyAlignment="1" applyProtection="1">
      <alignment horizontal="center"/>
      <protection locked="0" hidden="1"/>
    </xf>
    <xf numFmtId="0" fontId="5" fillId="0" borderId="0" xfId="0" applyFont="1" applyAlignment="1" applyProtection="1">
      <alignment horizontal="center"/>
    </xf>
    <xf numFmtId="0" fontId="5" fillId="0" borderId="0" xfId="0" applyFont="1" applyAlignment="1">
      <alignment horizontal="center"/>
    </xf>
    <xf numFmtId="164" fontId="5" fillId="0" borderId="0" xfId="0" applyNumberFormat="1" applyFont="1" applyAlignment="1">
      <alignment horizontal="center"/>
    </xf>
    <xf numFmtId="0" fontId="6" fillId="2" borderId="1" xfId="1" applyFont="1" applyAlignment="1" applyProtection="1">
      <alignment horizontal="center"/>
    </xf>
    <xf numFmtId="0" fontId="0" fillId="0" borderId="0" xfId="0" applyNumberFormat="1" applyFill="1" applyProtection="1">
      <protection locked="0"/>
    </xf>
    <xf numFmtId="0" fontId="0" fillId="0" borderId="0" xfId="0" applyNumberFormat="1" applyProtection="1">
      <protection locked="0"/>
    </xf>
    <xf numFmtId="0" fontId="0" fillId="0" borderId="0" xfId="0" applyNumberFormat="1" applyFill="1" applyBorder="1" applyProtection="1">
      <protection locked="0"/>
    </xf>
    <xf numFmtId="0" fontId="1" fillId="0" borderId="0" xfId="0" applyNumberFormat="1" applyFont="1" applyFill="1" applyProtection="1">
      <protection locked="0"/>
    </xf>
    <xf numFmtId="0" fontId="0" fillId="0" borderId="0" xfId="0" applyNumberFormat="1" applyFont="1" applyFill="1" applyBorder="1" applyProtection="1">
      <protection locked="0"/>
    </xf>
    <xf numFmtId="0" fontId="0" fillId="0" borderId="0" xfId="0" applyNumberFormat="1" applyFill="1" applyAlignment="1" applyProtection="1">
      <alignment horizontal="center"/>
      <protection locked="0"/>
    </xf>
    <xf numFmtId="0" fontId="2" fillId="0" borderId="0" xfId="0" applyNumberFormat="1" applyFont="1" applyFill="1" applyBorder="1" applyProtection="1">
      <protection locked="0"/>
    </xf>
    <xf numFmtId="0" fontId="5" fillId="0" borderId="0" xfId="0" applyNumberFormat="1" applyFont="1" applyAlignment="1" applyProtection="1">
      <alignment horizontal="center"/>
      <protection hidden="1"/>
    </xf>
    <xf numFmtId="0" fontId="0" fillId="0" borderId="0" xfId="0" applyNumberFormat="1" applyFill="1" applyBorder="1" applyProtection="1">
      <protection hidden="1"/>
    </xf>
    <xf numFmtId="0" fontId="0" fillId="0" borderId="0" xfId="0" applyNumberFormat="1" applyFill="1" applyProtection="1">
      <protection hidden="1"/>
    </xf>
    <xf numFmtId="0" fontId="0" fillId="0" borderId="0" xfId="0" applyNumberFormat="1" applyProtection="1">
      <protection hidden="1"/>
    </xf>
    <xf numFmtId="165" fontId="5" fillId="0" borderId="0" xfId="0" applyNumberFormat="1" applyFont="1" applyAlignment="1" applyProtection="1">
      <alignment horizontal="center"/>
    </xf>
    <xf numFmtId="0" fontId="5" fillId="0" borderId="3" xfId="0" applyNumberFormat="1" applyFont="1" applyFill="1" applyBorder="1" applyAlignment="1" applyProtection="1">
      <alignment horizontal="center"/>
      <protection hidden="1"/>
    </xf>
    <xf numFmtId="0" fontId="5" fillId="0" borderId="4" xfId="0" applyNumberFormat="1" applyFont="1" applyFill="1" applyBorder="1" applyAlignment="1" applyProtection="1">
      <alignment horizontal="center"/>
      <protection hidden="1"/>
    </xf>
    <xf numFmtId="0" fontId="5" fillId="0" borderId="5" xfId="0" applyNumberFormat="1" applyFont="1" applyFill="1" applyBorder="1" applyAlignment="1" applyProtection="1">
      <alignment horizontal="center"/>
      <protection hidden="1"/>
    </xf>
    <xf numFmtId="0" fontId="0" fillId="0" borderId="2" xfId="0" applyNumberFormat="1" applyFill="1" applyBorder="1" applyProtection="1">
      <protection hidden="1"/>
    </xf>
    <xf numFmtId="0" fontId="0" fillId="0" borderId="2" xfId="0" applyNumberFormat="1" applyFill="1" applyBorder="1" applyProtection="1">
      <protection locked="0"/>
    </xf>
    <xf numFmtId="0" fontId="0" fillId="0" borderId="2" xfId="0" applyNumberFormat="1" applyBorder="1" applyProtection="1">
      <protection locked="0"/>
    </xf>
    <xf numFmtId="0" fontId="0" fillId="0" borderId="2" xfId="0" applyBorder="1"/>
    <xf numFmtId="0" fontId="0" fillId="0" borderId="6" xfId="0" applyBorder="1" applyProtection="1">
      <protection locked="0" hidden="1"/>
    </xf>
    <xf numFmtId="0" fontId="0" fillId="0" borderId="8" xfId="0" applyBorder="1" applyProtection="1">
      <protection locked="0" hidden="1"/>
    </xf>
    <xf numFmtId="0" fontId="0" fillId="0" borderId="6" xfId="0" applyNumberFormat="1" applyBorder="1" applyProtection="1">
      <protection locked="0" hidden="1"/>
    </xf>
    <xf numFmtId="0" fontId="0" fillId="0" borderId="7" xfId="0" applyBorder="1" applyProtection="1">
      <protection locked="0" hidden="1"/>
    </xf>
    <xf numFmtId="0" fontId="0" fillId="0" borderId="0" xfId="0" applyNumberFormat="1" applyProtection="1"/>
    <xf numFmtId="0" fontId="0" fillId="0" borderId="0" xfId="0" applyNumberFormat="1" applyBorder="1" applyProtection="1"/>
    <xf numFmtId="0" fontId="0" fillId="0" borderId="9" xfId="0" applyNumberFormat="1" applyBorder="1" applyProtection="1"/>
    <xf numFmtId="0" fontId="0" fillId="0" borderId="8" xfId="0" applyNumberFormat="1" applyBorder="1" applyProtection="1"/>
    <xf numFmtId="0" fontId="0" fillId="0" borderId="7" xfId="0" applyNumberFormat="1" applyBorder="1" applyProtection="1"/>
    <xf numFmtId="0" fontId="4" fillId="0" borderId="0" xfId="1" applyFont="1" applyFill="1" applyBorder="1" applyAlignment="1" applyProtection="1">
      <alignment horizontal="center"/>
      <protection locked="0" hidden="1"/>
    </xf>
    <xf numFmtId="0" fontId="13" fillId="0" borderId="0" xfId="9" applyFont="1" applyFill="1" applyAlignment="1">
      <alignment horizontal="center"/>
    </xf>
    <xf numFmtId="0" fontId="9" fillId="5" borderId="1" xfId="9" applyFont="1" applyBorder="1" applyAlignment="1" applyProtection="1">
      <alignment horizontal="center"/>
    </xf>
    <xf numFmtId="0" fontId="0" fillId="0" borderId="9" xfId="0" applyNumberFormat="1" applyBorder="1" applyProtection="1">
      <protection locked="0" hidden="1"/>
    </xf>
    <xf numFmtId="0" fontId="9" fillId="5" borderId="1" xfId="9" applyFont="1" applyBorder="1" applyAlignment="1">
      <alignment horizontal="center"/>
    </xf>
    <xf numFmtId="167" fontId="0" fillId="0" borderId="0" xfId="0" applyNumberFormat="1" applyProtection="1">
      <protection hidden="1"/>
    </xf>
    <xf numFmtId="167" fontId="0" fillId="0" borderId="8" xfId="0" applyNumberFormat="1" applyBorder="1" applyProtection="1">
      <protection hidden="1"/>
    </xf>
    <xf numFmtId="167" fontId="0" fillId="0" borderId="0" xfId="0" applyNumberFormat="1" applyBorder="1" applyProtection="1">
      <protection hidden="1"/>
    </xf>
    <xf numFmtId="167" fontId="0" fillId="0" borderId="0" xfId="0" applyNumberFormat="1" applyFill="1" applyProtection="1">
      <protection hidden="1"/>
    </xf>
    <xf numFmtId="165" fontId="9" fillId="5" borderId="1" xfId="9" applyNumberFormat="1" applyFont="1" applyBorder="1" applyAlignment="1" applyProtection="1">
      <alignment horizontal="center"/>
    </xf>
    <xf numFmtId="170" fontId="9" fillId="5" borderId="1" xfId="9" applyNumberFormat="1" applyFont="1" applyBorder="1" applyAlignment="1" applyProtection="1">
      <alignment horizontal="center"/>
    </xf>
    <xf numFmtId="171" fontId="9" fillId="5" borderId="1" xfId="9" applyNumberFormat="1" applyFont="1" applyBorder="1" applyAlignment="1" applyProtection="1">
      <alignment horizontal="center"/>
    </xf>
    <xf numFmtId="172" fontId="9" fillId="5" borderId="1" xfId="9" applyNumberFormat="1" applyFont="1" applyBorder="1" applyAlignment="1" applyProtection="1">
      <alignment horizontal="center"/>
    </xf>
    <xf numFmtId="0" fontId="9" fillId="3" borderId="10" xfId="8" applyFont="1" applyFill="1" applyAlignment="1" applyProtection="1">
      <alignment horizontal="center"/>
      <protection hidden="1"/>
    </xf>
    <xf numFmtId="0" fontId="0" fillId="0" borderId="0" xfId="0" applyProtection="1">
      <protection hidden="1"/>
    </xf>
    <xf numFmtId="168" fontId="9" fillId="3" borderId="10" xfId="8" applyNumberFormat="1" applyFont="1" applyFill="1" applyProtection="1">
      <protection hidden="1"/>
    </xf>
    <xf numFmtId="169" fontId="9" fillId="3" borderId="10" xfId="8" applyNumberFormat="1" applyFont="1" applyFill="1" applyProtection="1">
      <protection hidden="1"/>
    </xf>
    <xf numFmtId="0" fontId="9" fillId="3" borderId="10" xfId="8" applyNumberFormat="1" applyFont="1" applyFill="1" applyAlignment="1" applyProtection="1">
      <alignment horizontal="center"/>
      <protection hidden="1"/>
    </xf>
    <xf numFmtId="166" fontId="9" fillId="3" borderId="10" xfId="8" applyNumberFormat="1" applyFont="1" applyFill="1" applyProtection="1">
      <protection hidden="1"/>
    </xf>
    <xf numFmtId="0" fontId="12" fillId="0" borderId="6" xfId="0" applyNumberFormat="1" applyFont="1" applyBorder="1" applyAlignment="1" applyProtection="1">
      <alignment horizontal="center"/>
    </xf>
    <xf numFmtId="0" fontId="12" fillId="0" borderId="8" xfId="0" applyNumberFormat="1" applyFont="1" applyBorder="1" applyAlignment="1" applyProtection="1">
      <alignment horizontal="center"/>
    </xf>
    <xf numFmtId="0" fontId="14" fillId="0" borderId="11" xfId="0" applyNumberFormat="1" applyFont="1" applyBorder="1" applyAlignment="1" applyProtection="1">
      <alignment horizontal="center" vertical="center"/>
    </xf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</cellXfs>
  <cellStyles count="10">
    <cellStyle name="60% - Accent3" xfId="9" builtinId="40"/>
    <cellStyle name="Followed Hyperlink" xfId="3" builtinId="9" hidden="1"/>
    <cellStyle name="Followed Hyperlink" xfId="5" builtinId="9" hidden="1"/>
    <cellStyle name="Followed Hyperlink" xfId="7" builtinId="9" hidden="1"/>
    <cellStyle name="Hyperlink" xfId="2" builtinId="8" hidden="1"/>
    <cellStyle name="Hyperlink" xfId="4" builtinId="8" hidden="1"/>
    <cellStyle name="Hyperlink" xfId="6" builtinId="8" hidden="1"/>
    <cellStyle name="Input" xfId="1" builtinId="20"/>
    <cellStyle name="Normal" xfId="0" builtinId="0"/>
    <cellStyle name="Output" xfId="8" builtinId="21"/>
  </cellStyles>
  <dxfs count="9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92D050"/>
        </patternFill>
      </fill>
    </dxf>
    <dxf>
      <fill>
        <patternFill patternType="solid">
          <bgColor rgb="FFFF0000"/>
        </patternFill>
      </fill>
      <border>
        <top style="thin">
          <color auto="1"/>
        </top>
        <vertical/>
        <horizontal/>
      </border>
    </dxf>
  </dxfs>
  <tableStyles count="0" defaultTableStyle="TableStyleMedium9" defaultPivotStyle="PivotStyleLight16"/>
  <colors>
    <mruColors>
      <color rgb="FF99FF99"/>
      <color rgb="FF66FF33"/>
      <color rgb="FF66FF66"/>
      <color rgb="FFF7AFA1"/>
      <color rgb="FFFF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7"/>
  <sheetViews>
    <sheetView tabSelected="1" zoomScale="85" zoomScaleNormal="85" zoomScalePageLayoutView="85" workbookViewId="0">
      <selection activeCell="C5" sqref="C5"/>
    </sheetView>
  </sheetViews>
  <sheetFormatPr baseColWidth="10" defaultColWidth="8.83203125" defaultRowHeight="14" x14ac:dyDescent="0"/>
  <cols>
    <col min="1" max="1" width="13.1640625" customWidth="1"/>
    <col min="2" max="2" width="23.6640625" customWidth="1"/>
    <col min="3" max="3" width="32.83203125" customWidth="1"/>
    <col min="4" max="4" width="33" customWidth="1"/>
    <col min="5" max="5" width="24.5" customWidth="1"/>
    <col min="6" max="6" width="24.1640625" customWidth="1"/>
    <col min="7" max="7" width="16.5" bestFit="1" customWidth="1"/>
    <col min="8" max="8" width="18.1640625" bestFit="1" customWidth="1"/>
    <col min="9" max="9" width="18.1640625" customWidth="1"/>
    <col min="10" max="10" width="15" bestFit="1" customWidth="1"/>
    <col min="11" max="11" width="15.83203125" customWidth="1"/>
    <col min="12" max="12" width="13.6640625" customWidth="1"/>
    <col min="13" max="13" width="16.5" customWidth="1"/>
    <col min="14" max="15" width="12.33203125" bestFit="1" customWidth="1"/>
    <col min="16" max="16" width="15.5" customWidth="1"/>
    <col min="17" max="17" width="15" bestFit="1" customWidth="1"/>
    <col min="18" max="18" width="12.83203125" customWidth="1"/>
    <col min="19" max="19" width="11.33203125" bestFit="1" customWidth="1"/>
    <col min="20" max="20" width="12.33203125" bestFit="1" customWidth="1"/>
  </cols>
  <sheetData>
    <row r="1" spans="1:28">
      <c r="A1" s="4"/>
      <c r="B1" s="4"/>
      <c r="C1" s="4"/>
      <c r="D1" s="4"/>
      <c r="E1" s="4"/>
      <c r="F1" s="4"/>
      <c r="H1" s="30"/>
      <c r="I1" s="31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5"/>
      <c r="AB1" s="44"/>
    </row>
    <row r="2" spans="1:28">
      <c r="A2" s="10" t="s">
        <v>0</v>
      </c>
      <c r="B2" s="10" t="s">
        <v>10</v>
      </c>
      <c r="C2" s="10" t="s">
        <v>33</v>
      </c>
      <c r="D2" s="10" t="s">
        <v>34</v>
      </c>
      <c r="E2" s="10" t="s">
        <v>35</v>
      </c>
      <c r="F2" s="10" t="s">
        <v>32</v>
      </c>
      <c r="G2" s="12"/>
      <c r="H2" s="58" t="s">
        <v>45</v>
      </c>
      <c r="I2" s="59"/>
      <c r="J2" s="44"/>
      <c r="K2" s="44" t="s">
        <v>12</v>
      </c>
      <c r="L2" s="44" t="s">
        <v>13</v>
      </c>
      <c r="M2" s="44" t="s">
        <v>47</v>
      </c>
      <c r="N2" s="44" t="s">
        <v>46</v>
      </c>
      <c r="O2" s="44" t="s">
        <v>48</v>
      </c>
      <c r="P2" s="44" t="s">
        <v>49</v>
      </c>
      <c r="Q2" s="44" t="s">
        <v>55</v>
      </c>
      <c r="R2" s="44" t="s">
        <v>54</v>
      </c>
      <c r="S2" s="44" t="s">
        <v>53</v>
      </c>
      <c r="T2" s="44" t="s">
        <v>52</v>
      </c>
      <c r="U2" s="44"/>
      <c r="V2" s="44"/>
      <c r="W2" s="44"/>
      <c r="X2" s="44"/>
      <c r="Y2" s="44"/>
      <c r="Z2" s="44"/>
      <c r="AA2" s="45"/>
      <c r="AB2" s="44"/>
    </row>
    <row r="3" spans="1:28">
      <c r="A3" s="5" t="s">
        <v>29</v>
      </c>
      <c r="B3" s="5" t="s">
        <v>17</v>
      </c>
      <c r="C3" s="5">
        <v>0.99992999999999999</v>
      </c>
      <c r="D3" s="6">
        <v>8.9980000000000008E-3</v>
      </c>
      <c r="E3" s="5">
        <v>8.7399999999999999E-4</v>
      </c>
      <c r="F3" s="5">
        <v>27.9682</v>
      </c>
      <c r="G3" s="12"/>
      <c r="H3" s="32"/>
      <c r="I3" s="31"/>
      <c r="J3" s="44" t="str">
        <f>B3</f>
        <v>FLUID 1</v>
      </c>
      <c r="K3" s="44">
        <f>IF(J3=B3, (1-C3))</f>
        <v>7.0000000000014495E-5</v>
      </c>
      <c r="L3" s="44">
        <f>IF(J3=B3,1-(D3+E3))</f>
        <v>0.99012800000000001</v>
      </c>
      <c r="M3" s="44">
        <f>2*(K3*$B$21+C3*$B$22)+(L3*$B$23+D3*$B$25+E3*$B$24)</f>
        <v>20.0418891910751</v>
      </c>
      <c r="N3" s="44">
        <f>IF(J3=B3,F3/M3)</f>
        <v>1.3954872084840477</v>
      </c>
      <c r="O3" s="44">
        <f>N3/$J$18</f>
        <v>2.4913566182175034E-3</v>
      </c>
      <c r="P3" s="44">
        <f>IF(J3=B3,O3*K3)</f>
        <v>1.7439496327526135E-7</v>
      </c>
      <c r="Q3" s="44">
        <f>IF(J3=B3,O3*C3)</f>
        <v>2.4911822232542282E-3</v>
      </c>
      <c r="R3" s="44">
        <f>IF(J3=B3,O3*L3)</f>
        <v>2.4667619456824603E-3</v>
      </c>
      <c r="S3" s="44">
        <f>IF(J3=B3,O3*E3)</f>
        <v>2.1774456843220981E-6</v>
      </c>
      <c r="T3" s="44">
        <f>IF(J3=B3,O3*D3)</f>
        <v>2.2417226850721099E-5</v>
      </c>
      <c r="U3" s="44"/>
      <c r="V3" s="44"/>
      <c r="W3" s="44"/>
      <c r="X3" s="44"/>
      <c r="Y3" s="44"/>
      <c r="Z3" s="44"/>
      <c r="AA3" s="45"/>
      <c r="AB3" s="44"/>
    </row>
    <row r="4" spans="1:28">
      <c r="A4" s="5" t="s">
        <v>30</v>
      </c>
      <c r="B4" s="5" t="s">
        <v>27</v>
      </c>
      <c r="C4" s="5">
        <v>1.7910000000000001E-3</v>
      </c>
      <c r="D4" s="6">
        <v>0.96050000000000002</v>
      </c>
      <c r="E4" s="5">
        <v>1.176E-2</v>
      </c>
      <c r="F4" s="5">
        <v>45.467599999999997</v>
      </c>
      <c r="G4" s="12"/>
      <c r="H4" s="32"/>
      <c r="I4" s="31"/>
      <c r="J4" s="44" t="str">
        <f>B4</f>
        <v>FLUID 2</v>
      </c>
      <c r="K4" s="44">
        <f>IF(J4=B4, (1-C4))</f>
        <v>0.99820900000000001</v>
      </c>
      <c r="L4" s="44">
        <f>IF(J4=B4,1-(D4+E4))</f>
        <v>2.7739999999999987E-2</v>
      </c>
      <c r="M4" s="44">
        <f>2*(K4*$B$21+C4*$B$22)+(L4*$B$23+D4*$B$25+E4*$B$24)</f>
        <v>19.951057408281798</v>
      </c>
      <c r="N4" s="44">
        <f>IF(J4=B4,F4/M4)</f>
        <v>2.2789569028620074</v>
      </c>
      <c r="O4" s="44">
        <f>N4/$J$18</f>
        <v>4.0686108249931904E-3</v>
      </c>
      <c r="P4" s="44">
        <f t="shared" ref="P4:P7" si="0">IF(J4=B4,O4*K4)</f>
        <v>4.0613239430056279E-3</v>
      </c>
      <c r="Q4" s="44">
        <f t="shared" ref="Q4:Q7" si="1">IF(J4=B4,O4*C4)</f>
        <v>7.2868819875628039E-6</v>
      </c>
      <c r="R4" s="44">
        <f t="shared" ref="R4:R7" si="2">IF(J4=B4,O4*L4)</f>
        <v>1.1286326428531105E-4</v>
      </c>
      <c r="S4" s="44">
        <f t="shared" ref="S4:S7" si="3">IF(J4=B4,O4*E4)</f>
        <v>4.7846863301919917E-5</v>
      </c>
      <c r="T4" s="44">
        <f t="shared" ref="T4:T7" si="4">IF(J4=B4,O4*D4)</f>
        <v>3.9079006974059591E-3</v>
      </c>
      <c r="U4" s="44"/>
      <c r="V4" s="44"/>
      <c r="W4" s="44"/>
      <c r="X4" s="44"/>
      <c r="Y4" s="44"/>
      <c r="Z4" s="44"/>
      <c r="AA4" s="45"/>
      <c r="AB4" s="44"/>
    </row>
    <row r="5" spans="1:28">
      <c r="A5" s="5"/>
      <c r="B5" s="5" t="s">
        <v>14</v>
      </c>
      <c r="C5" s="5"/>
      <c r="D5" s="6"/>
      <c r="E5" s="5"/>
      <c r="F5" s="5"/>
      <c r="G5" s="12"/>
      <c r="H5" s="32"/>
      <c r="I5" s="31"/>
      <c r="J5" s="44" t="str">
        <f>B5</f>
        <v>FLUID 3</v>
      </c>
      <c r="K5" s="44">
        <f>IF(J5=B5, (1-C5))</f>
        <v>1</v>
      </c>
      <c r="L5" s="44">
        <f>IF(J5=B5,1-(D5+E5))</f>
        <v>1</v>
      </c>
      <c r="M5" s="44">
        <f>2*(K5*$B$21+C5*$B$22)+(L5*$B$23+D5*$B$25+E5*$B$24)</f>
        <v>18.0105646837</v>
      </c>
      <c r="N5" s="44">
        <f>IF(J5=B5,F5/M5)</f>
        <v>0</v>
      </c>
      <c r="O5" s="44">
        <f>N5/$J$18</f>
        <v>0</v>
      </c>
      <c r="P5" s="44">
        <f t="shared" si="0"/>
        <v>0</v>
      </c>
      <c r="Q5" s="44">
        <f t="shared" si="1"/>
        <v>0</v>
      </c>
      <c r="R5" s="44">
        <f t="shared" si="2"/>
        <v>0</v>
      </c>
      <c r="S5" s="44">
        <f t="shared" si="3"/>
        <v>0</v>
      </c>
      <c r="T5" s="44">
        <f t="shared" si="4"/>
        <v>0</v>
      </c>
      <c r="U5" s="44"/>
      <c r="V5" s="44"/>
      <c r="W5" s="44"/>
      <c r="X5" s="44"/>
      <c r="Y5" s="44"/>
      <c r="Z5" s="44"/>
      <c r="AA5" s="45"/>
      <c r="AB5" s="44"/>
    </row>
    <row r="6" spans="1:28">
      <c r="A6" s="5"/>
      <c r="B6" s="5" t="s">
        <v>15</v>
      </c>
      <c r="C6" s="5"/>
      <c r="D6" s="6"/>
      <c r="E6" s="5"/>
      <c r="F6" s="5"/>
      <c r="G6" s="12"/>
      <c r="H6" s="32"/>
      <c r="I6" s="31"/>
      <c r="J6" s="44" t="str">
        <f>B6</f>
        <v>FLUID 4</v>
      </c>
      <c r="K6" s="44">
        <f>IF(J6=B6, (1-C6))</f>
        <v>1</v>
      </c>
      <c r="L6" s="44">
        <f>IF(J6=B6,1-(D6+E6))</f>
        <v>1</v>
      </c>
      <c r="M6" s="44">
        <f>2*(K6*$B$21+C6*$B$22)+(L6*$B$23+D6*$B$25+E6*$B$24)</f>
        <v>18.0105646837</v>
      </c>
      <c r="N6" s="44">
        <f>IF(J6=B6,F6/M6)</f>
        <v>0</v>
      </c>
      <c r="O6" s="44">
        <f>N6/$J$18</f>
        <v>0</v>
      </c>
      <c r="P6" s="44">
        <f t="shared" si="0"/>
        <v>0</v>
      </c>
      <c r="Q6" s="44">
        <f t="shared" si="1"/>
        <v>0</v>
      </c>
      <c r="R6" s="44">
        <f t="shared" si="2"/>
        <v>0</v>
      </c>
      <c r="S6" s="44">
        <f t="shared" si="3"/>
        <v>0</v>
      </c>
      <c r="T6" s="44">
        <f t="shared" si="4"/>
        <v>0</v>
      </c>
      <c r="U6" s="44"/>
      <c r="V6" s="44"/>
      <c r="W6" s="44"/>
      <c r="X6" s="44"/>
      <c r="Y6" s="44"/>
      <c r="Z6" s="44"/>
      <c r="AA6" s="45"/>
      <c r="AB6" s="44"/>
    </row>
    <row r="7" spans="1:28">
      <c r="A7" s="5"/>
      <c r="B7" s="5" t="s">
        <v>16</v>
      </c>
      <c r="C7" s="5"/>
      <c r="D7" s="5"/>
      <c r="E7" s="5"/>
      <c r="F7" s="5"/>
      <c r="G7" s="12"/>
      <c r="H7" s="32"/>
      <c r="I7" s="31"/>
      <c r="J7" s="44" t="str">
        <f>B7</f>
        <v>FLUID 5</v>
      </c>
      <c r="K7" s="44">
        <f>IF(J7=B7, (1-C7))</f>
        <v>1</v>
      </c>
      <c r="L7" s="44">
        <f>IF(J7=B7,1-(D7+E7))</f>
        <v>1</v>
      </c>
      <c r="M7" s="44">
        <f>2*(K7*$B$21+C7*$B$22)+(L7*$B$23+D7*$B$25+E7*$B$24)</f>
        <v>18.0105646837</v>
      </c>
      <c r="N7" s="44">
        <f>IF(J7=B7,F7/M7)</f>
        <v>0</v>
      </c>
      <c r="O7" s="44">
        <f>N7/$J$18</f>
        <v>0</v>
      </c>
      <c r="P7" s="44">
        <f t="shared" si="0"/>
        <v>0</v>
      </c>
      <c r="Q7" s="44">
        <f t="shared" si="1"/>
        <v>0</v>
      </c>
      <c r="R7" s="44">
        <f t="shared" si="2"/>
        <v>0</v>
      </c>
      <c r="S7" s="44">
        <f t="shared" si="3"/>
        <v>0</v>
      </c>
      <c r="T7" s="44">
        <f t="shared" si="4"/>
        <v>0</v>
      </c>
      <c r="U7" s="44"/>
      <c r="V7" s="44"/>
      <c r="W7" s="44"/>
      <c r="X7" s="44"/>
      <c r="Y7" s="44"/>
      <c r="Z7" s="44"/>
      <c r="AA7" s="45"/>
      <c r="AB7" s="44"/>
    </row>
    <row r="8" spans="1:28">
      <c r="A8" s="7"/>
      <c r="B8" s="7"/>
      <c r="C8" s="7"/>
      <c r="D8" s="7"/>
      <c r="E8" s="7"/>
      <c r="F8" s="7"/>
      <c r="G8" s="12"/>
      <c r="H8" s="32"/>
      <c r="I8" s="31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6"/>
      <c r="Z8" s="46"/>
      <c r="AA8" s="45"/>
      <c r="AB8" s="44"/>
    </row>
    <row r="9" spans="1:28" s="1" customFormat="1">
      <c r="A9" s="7"/>
      <c r="B9" s="7"/>
      <c r="C9" s="7"/>
      <c r="D9" s="22"/>
      <c r="E9" s="7"/>
      <c r="F9" s="7"/>
      <c r="G9" s="12"/>
      <c r="H9" s="32"/>
      <c r="I9" s="31"/>
      <c r="J9" s="44"/>
      <c r="K9" s="44" t="s">
        <v>19</v>
      </c>
      <c r="L9" s="44" t="s">
        <v>20</v>
      </c>
      <c r="M9" s="44" t="s">
        <v>21</v>
      </c>
      <c r="N9" s="44" t="s">
        <v>22</v>
      </c>
      <c r="O9" s="44" t="s">
        <v>23</v>
      </c>
      <c r="P9" s="44" t="s">
        <v>24</v>
      </c>
      <c r="Q9" s="44" t="s">
        <v>25</v>
      </c>
      <c r="R9" s="44" t="s">
        <v>26</v>
      </c>
      <c r="S9" s="44" t="s">
        <v>50</v>
      </c>
      <c r="T9" s="44" t="s">
        <v>51</v>
      </c>
      <c r="U9" s="44" t="s">
        <v>48</v>
      </c>
      <c r="V9" s="44" t="s">
        <v>49</v>
      </c>
      <c r="W9" s="44" t="s">
        <v>55</v>
      </c>
      <c r="X9" s="44" t="s">
        <v>54</v>
      </c>
      <c r="Y9" s="46" t="s">
        <v>53</v>
      </c>
      <c r="Z9" s="46" t="s">
        <v>52</v>
      </c>
      <c r="AA9" s="45"/>
      <c r="AB9" s="44"/>
    </row>
    <row r="10" spans="1:28" s="1" customFormat="1">
      <c r="A10" s="7"/>
      <c r="B10" s="7"/>
      <c r="C10" s="7"/>
      <c r="D10" s="7"/>
      <c r="E10" s="7"/>
      <c r="F10" s="7"/>
      <c r="G10" s="12"/>
      <c r="H10" s="32"/>
      <c r="I10" s="31"/>
      <c r="J10" s="44" t="str">
        <f>B13</f>
        <v>fluid 1</v>
      </c>
      <c r="K10" s="44">
        <f>IF(J10=B13, (C13/1000+1)*$C$22)</f>
        <v>1.4910904800000002E-4</v>
      </c>
      <c r="L10" s="44">
        <f>IF(J10=B13, (D13/1000+1)*$C$25)</f>
        <v>1.9925271359999999E-3</v>
      </c>
      <c r="M10" s="44">
        <f>IF(AND(J10=B13,ISNUMBER(E13)),(E13/1000+1)*$C$24,$C$24*(1+D13/1000)^0.5281)</f>
        <v>3.7863015213938163E-4</v>
      </c>
      <c r="N10" s="44">
        <f>IF(J10=B13,1/(1+K10))</f>
        <v>0.99985091318219355</v>
      </c>
      <c r="O10" s="44">
        <f>IF(J10=B13, K10*N10)</f>
        <v>1.4908681780652756E-4</v>
      </c>
      <c r="P10" s="44">
        <f>IF(J10=B13,1/(1+L10+M10))</f>
        <v>0.99763445179871857</v>
      </c>
      <c r="Q10" s="44">
        <f>IF(J10=B13, M10*P10)</f>
        <v>3.7773448426403741E-4</v>
      </c>
      <c r="R10" s="44">
        <f>IF(J10=B13,L10*P10)</f>
        <v>1.9878137170174308E-3</v>
      </c>
      <c r="S10" s="44">
        <f>2*(N10*$B$21+O10*$B$22)+(P10*$B$23+Q10*$B$24+R10*$B$25)</f>
        <v>18.015228124763997</v>
      </c>
      <c r="T10" s="44">
        <f>IF(J10=B13,F13/S10)</f>
        <v>556.45701128923815</v>
      </c>
      <c r="U10" s="44">
        <f>T10/$J$18</f>
        <v>0.99344003255678937</v>
      </c>
      <c r="V10" s="44">
        <f>IF(J10=B13,N10*U10)</f>
        <v>0.99329192374365394</v>
      </c>
      <c r="W10" s="44">
        <f>IF(J10=B13,O10*U10)</f>
        <v>1.4810881313550488E-4</v>
      </c>
      <c r="X10" s="44">
        <f>IF(J10=B13,P10*U10)</f>
        <v>0.99109000227469368</v>
      </c>
      <c r="Y10" s="46">
        <f>IF(J10=B13,Q10*U10)</f>
        <v>3.7525655834508737E-4</v>
      </c>
      <c r="Z10" s="46">
        <f>IF(J10=B13,R10*U10)</f>
        <v>1.9747737237506289E-3</v>
      </c>
      <c r="AA10" s="45"/>
      <c r="AB10" s="44"/>
    </row>
    <row r="11" spans="1:28">
      <c r="A11" s="7"/>
      <c r="B11" s="7"/>
      <c r="C11" s="7"/>
      <c r="D11" s="7"/>
      <c r="E11" s="7"/>
      <c r="F11" s="7"/>
      <c r="G11" s="12"/>
      <c r="H11" s="32"/>
      <c r="I11" s="31"/>
      <c r="J11" s="44" t="str">
        <f>B14</f>
        <v>fluid 2</v>
      </c>
      <c r="K11" s="44">
        <f>IF(J11=B14, (C14/1000+1)*$C$22)</f>
        <v>1.5576000000000001E-4</v>
      </c>
      <c r="L11" s="44">
        <f>IF(J11=B14, (D14/1000+1)*$C$25)</f>
        <v>2.0052E-3</v>
      </c>
      <c r="M11" s="44">
        <f>IF(AND(J11=B14,ISNUMBER(E14)),(E14/1000+1)*$C$24,$C$24*(1+D14/1000)^0.5281)</f>
        <v>3.7990000000000002E-4</v>
      </c>
      <c r="N11" s="44">
        <f>IF(J11=B14,1/(1+K11))</f>
        <v>0.99984426425739936</v>
      </c>
      <c r="O11" s="44">
        <f>IF(J11=B14, K11*N11)</f>
        <v>1.5573574260073253E-4</v>
      </c>
      <c r="P11" s="44">
        <f>IF(J11=B14,1/(1+L11+M11))</f>
        <v>0.9976205751661712</v>
      </c>
      <c r="Q11" s="44">
        <f>IF(J11=B14, M11*P11)</f>
        <v>3.7899605650562845E-4</v>
      </c>
      <c r="R11" s="44">
        <f>IF(J11=B14,L11*P11)</f>
        <v>2.0004287773232065E-3</v>
      </c>
      <c r="S11" s="44">
        <f>2*(N11*$B$21+O11*$B$22)+(P11*$B$23+Q11*$B$24+R11*$B$25)</f>
        <v>18.015268056662158</v>
      </c>
      <c r="T11" s="44">
        <f>IF(J11=B14,F14/S11)</f>
        <v>0</v>
      </c>
      <c r="U11" s="44">
        <f>T11/$J$18</f>
        <v>0</v>
      </c>
      <c r="V11" s="44">
        <f t="shared" ref="V11:V14" si="5">IF(J11=B14,N11*U11)</f>
        <v>0</v>
      </c>
      <c r="W11" s="44">
        <f t="shared" ref="W11:W14" si="6">IF(J11=B14,O11*U11)</f>
        <v>0</v>
      </c>
      <c r="X11" s="44">
        <f t="shared" ref="X11:X14" si="7">IF(J11=B14,P11*U11)</f>
        <v>0</v>
      </c>
      <c r="Y11" s="46">
        <f t="shared" ref="Y11:Y14" si="8">IF(J11=B14,Q11*U11)</f>
        <v>0</v>
      </c>
      <c r="Z11" s="46">
        <f t="shared" ref="Z11:Z14" si="9">IF(J11=B14,R11*U11)</f>
        <v>0</v>
      </c>
      <c r="AA11" s="45"/>
      <c r="AB11" s="44"/>
    </row>
    <row r="12" spans="1:28">
      <c r="A12" s="10" t="s">
        <v>1</v>
      </c>
      <c r="B12" s="10" t="s">
        <v>18</v>
      </c>
      <c r="C12" s="10" t="s">
        <v>58</v>
      </c>
      <c r="D12" s="10" t="s">
        <v>59</v>
      </c>
      <c r="E12" s="10" t="s">
        <v>60</v>
      </c>
      <c r="F12" s="10" t="s">
        <v>32</v>
      </c>
      <c r="G12" s="12"/>
      <c r="H12" s="32"/>
      <c r="I12" s="31"/>
      <c r="J12" s="44" t="str">
        <f>B15</f>
        <v>fluid 3</v>
      </c>
      <c r="K12" s="44">
        <f>IF(J12=B15, (C15/1000+1)*$C$22)</f>
        <v>1.5576000000000001E-4</v>
      </c>
      <c r="L12" s="44">
        <f>IF(J12=B15, (D15/1000+1)*$C$25)</f>
        <v>2.0052E-3</v>
      </c>
      <c r="M12" s="44">
        <f>IF(AND(J12=B15,ISNUMBER(E15)),(E15/1000+1)*$C$24,$C$24*(1+D15/1000)^0.5281)</f>
        <v>3.7990000000000002E-4</v>
      </c>
      <c r="N12" s="44">
        <f>IF(J12=B15,1/(1+K12))</f>
        <v>0.99984426425739936</v>
      </c>
      <c r="O12" s="44">
        <f>IF(J12=B15, K12*N12)</f>
        <v>1.5573574260073253E-4</v>
      </c>
      <c r="P12" s="44">
        <f>IF(J12=B15,1/(1+L12+M12))</f>
        <v>0.9976205751661712</v>
      </c>
      <c r="Q12" s="44">
        <f>IF(J12=B15, M12*P12)</f>
        <v>3.7899605650562845E-4</v>
      </c>
      <c r="R12" s="44">
        <f>IF(J12=B15,L12*P12)</f>
        <v>2.0004287773232065E-3</v>
      </c>
      <c r="S12" s="44">
        <f>2*(N12*$B$21+O12*$B$22)+(P12*$B$23+Q12*$B$24+R12*$B$25)</f>
        <v>18.015268056662158</v>
      </c>
      <c r="T12" s="44">
        <f>IF(J12=B15,F15/S12)</f>
        <v>0</v>
      </c>
      <c r="U12" s="44">
        <f>T12/$J$18</f>
        <v>0</v>
      </c>
      <c r="V12" s="44">
        <f t="shared" si="5"/>
        <v>0</v>
      </c>
      <c r="W12" s="44">
        <f t="shared" si="6"/>
        <v>0</v>
      </c>
      <c r="X12" s="44">
        <f t="shared" si="7"/>
        <v>0</v>
      </c>
      <c r="Y12" s="46">
        <f t="shared" si="8"/>
        <v>0</v>
      </c>
      <c r="Z12" s="46">
        <f t="shared" si="9"/>
        <v>0</v>
      </c>
      <c r="AA12" s="45"/>
      <c r="AB12" s="44"/>
    </row>
    <row r="13" spans="1:28">
      <c r="A13" s="5" t="s">
        <v>31</v>
      </c>
      <c r="B13" s="5" t="s">
        <v>65</v>
      </c>
      <c r="C13" s="5">
        <v>-42.7</v>
      </c>
      <c r="D13" s="5">
        <v>-6.32</v>
      </c>
      <c r="E13" s="5"/>
      <c r="F13" s="5">
        <v>10024.700000000001</v>
      </c>
      <c r="G13" s="12"/>
      <c r="H13" s="32"/>
      <c r="I13" s="31"/>
      <c r="J13" s="44" t="str">
        <f>B16</f>
        <v>fluid 4</v>
      </c>
      <c r="K13" s="44">
        <f>IF(J13=B16, (C16/1000+1)*$C$22)</f>
        <v>1.5576000000000001E-4</v>
      </c>
      <c r="L13" s="44">
        <f>IF(J13=B16, (D16/1000+1)*$C$25)</f>
        <v>2.0052E-3</v>
      </c>
      <c r="M13" s="44">
        <f>IF(AND(J13=B16,ISNUMBER(E16)),(E16/1000+1)*$C$24,$C$24*(1+D16/1000)^0.5281)</f>
        <v>3.7990000000000002E-4</v>
      </c>
      <c r="N13" s="44">
        <f>IF(J13=B16,1/(1+K13))</f>
        <v>0.99984426425739936</v>
      </c>
      <c r="O13" s="44">
        <f>IF(J13=B16, K13*N13)</f>
        <v>1.5573574260073253E-4</v>
      </c>
      <c r="P13" s="44">
        <f>IF(J13=B16,1/(1+L13+M13))</f>
        <v>0.9976205751661712</v>
      </c>
      <c r="Q13" s="44">
        <f>IF(J13=B16, M13*P13)</f>
        <v>3.7899605650562845E-4</v>
      </c>
      <c r="R13" s="44">
        <f>IF(J13=B16,L13*P13)</f>
        <v>2.0004287773232065E-3</v>
      </c>
      <c r="S13" s="44">
        <f>2*(N13*$B$21+O13*$B$22)+(P13*$B$23+Q13*$B$24+R13*$B$25)</f>
        <v>18.015268056662158</v>
      </c>
      <c r="T13" s="44">
        <f>IF(J13=B16,F16/S13)</f>
        <v>0</v>
      </c>
      <c r="U13" s="44">
        <f>T13/$J$18</f>
        <v>0</v>
      </c>
      <c r="V13" s="44">
        <f t="shared" si="5"/>
        <v>0</v>
      </c>
      <c r="W13" s="44">
        <f t="shared" si="6"/>
        <v>0</v>
      </c>
      <c r="X13" s="44">
        <f t="shared" si="7"/>
        <v>0</v>
      </c>
      <c r="Y13" s="46">
        <f t="shared" si="8"/>
        <v>0</v>
      </c>
      <c r="Z13" s="46">
        <f t="shared" si="9"/>
        <v>0</v>
      </c>
      <c r="AA13" s="45"/>
      <c r="AB13" s="44"/>
    </row>
    <row r="14" spans="1:28">
      <c r="A14" s="5"/>
      <c r="B14" s="5" t="s">
        <v>2</v>
      </c>
      <c r="C14" s="5"/>
      <c r="D14" s="5"/>
      <c r="E14" s="5"/>
      <c r="F14" s="5"/>
      <c r="G14" s="12"/>
      <c r="H14" s="32"/>
      <c r="I14" s="31"/>
      <c r="J14" s="44" t="str">
        <f>B17</f>
        <v>fluid 5</v>
      </c>
      <c r="K14" s="44">
        <f>IF(J14=B17, (C17/1000+1)*$C$22)</f>
        <v>1.5576000000000001E-4</v>
      </c>
      <c r="L14" s="44">
        <f>IF(J14=B17, (D17/1000+1)*$C$25)</f>
        <v>2.0052E-3</v>
      </c>
      <c r="M14" s="44">
        <f>IF(AND(J14=B17,ISNUMBER(E17)),(E17/1000+1)*$C$24,$C$24*(1+D17/1000)^0.5281)</f>
        <v>3.7990000000000002E-4</v>
      </c>
      <c r="N14" s="44">
        <f>IF(J14=B17,1/(1+K14))</f>
        <v>0.99984426425739936</v>
      </c>
      <c r="O14" s="44">
        <f>IF(J14=B17, K14*N14)</f>
        <v>1.5573574260073253E-4</v>
      </c>
      <c r="P14" s="44">
        <f>IF(J14=B17,1/(1+L14+M14))</f>
        <v>0.9976205751661712</v>
      </c>
      <c r="Q14" s="44">
        <f>IF(J14=B17, M14*P14)</f>
        <v>3.7899605650562845E-4</v>
      </c>
      <c r="R14" s="44">
        <f>IF(J14=B17,L14*P14)</f>
        <v>2.0004287773232065E-3</v>
      </c>
      <c r="S14" s="44">
        <f>2*(N14*$B$21+O14*$B$22)+(P14*$B$23+Q14*$B$24+R14*$B$25)</f>
        <v>18.015268056662158</v>
      </c>
      <c r="T14" s="44">
        <f>IF(J14=B17,F17/S14)</f>
        <v>0</v>
      </c>
      <c r="U14" s="44">
        <f>T14/$J$18</f>
        <v>0</v>
      </c>
      <c r="V14" s="44">
        <f t="shared" si="5"/>
        <v>0</v>
      </c>
      <c r="W14" s="44">
        <f t="shared" si="6"/>
        <v>0</v>
      </c>
      <c r="X14" s="44">
        <f t="shared" si="7"/>
        <v>0</v>
      </c>
      <c r="Y14" s="46">
        <f t="shared" si="8"/>
        <v>0</v>
      </c>
      <c r="Z14" s="46">
        <f t="shared" si="9"/>
        <v>0</v>
      </c>
      <c r="AA14" s="45"/>
      <c r="AB14" s="44"/>
    </row>
    <row r="15" spans="1:28">
      <c r="A15" s="5"/>
      <c r="B15" s="5" t="s">
        <v>3</v>
      </c>
      <c r="C15" s="5"/>
      <c r="D15" s="5"/>
      <c r="E15" s="5"/>
      <c r="F15" s="5"/>
      <c r="G15" s="12"/>
      <c r="H15" s="32"/>
      <c r="I15" s="31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6"/>
      <c r="Z15" s="46"/>
      <c r="AA15" s="45"/>
      <c r="AB15" s="44"/>
    </row>
    <row r="16" spans="1:28">
      <c r="A16" s="5"/>
      <c r="B16" s="5" t="s">
        <v>4</v>
      </c>
      <c r="C16" s="5"/>
      <c r="D16" s="5"/>
      <c r="E16" s="5"/>
      <c r="F16" s="5"/>
      <c r="G16" s="12"/>
      <c r="H16" s="32"/>
      <c r="I16" s="31"/>
      <c r="J16" s="47"/>
      <c r="K16" s="47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6"/>
      <c r="Z16" s="46"/>
      <c r="AA16" s="45"/>
      <c r="AB16" s="44"/>
    </row>
    <row r="17" spans="1:28">
      <c r="A17" s="5"/>
      <c r="B17" s="5" t="s">
        <v>11</v>
      </c>
      <c r="C17" s="5"/>
      <c r="D17" s="5"/>
      <c r="E17" s="5"/>
      <c r="F17" s="5"/>
      <c r="G17" s="12"/>
      <c r="H17" s="32"/>
      <c r="I17" s="31"/>
      <c r="J17" s="47" t="s">
        <v>39</v>
      </c>
      <c r="K17" s="44" t="s">
        <v>36</v>
      </c>
      <c r="L17" s="44" t="s">
        <v>40</v>
      </c>
      <c r="M17" s="44" t="s">
        <v>41</v>
      </c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6"/>
      <c r="Z17" s="46"/>
      <c r="AA17" s="45"/>
      <c r="AB17" s="44"/>
    </row>
    <row r="18" spans="1:28" s="1" customFormat="1">
      <c r="A18" s="8"/>
      <c r="B18" s="8"/>
      <c r="C18" s="8"/>
      <c r="D18" s="8"/>
      <c r="E18" s="8"/>
      <c r="F18" s="39"/>
      <c r="G18" s="12"/>
      <c r="H18" s="32"/>
      <c r="I18" s="31"/>
      <c r="J18" s="47">
        <f>SUM(T10:T14, N3:N7)</f>
        <v>560.13145540058417</v>
      </c>
      <c r="K18" s="47" t="s">
        <v>5</v>
      </c>
      <c r="L18" s="44">
        <f>SUM(P3:P7,V10:V14)</f>
        <v>0.99735342208162281</v>
      </c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6"/>
      <c r="Z18" s="46"/>
      <c r="AA18" s="45"/>
      <c r="AB18" s="44"/>
    </row>
    <row r="19" spans="1:28" s="1" customFormat="1">
      <c r="A19" s="43" t="s">
        <v>57</v>
      </c>
      <c r="B19" s="40"/>
      <c r="C19" s="40"/>
      <c r="D19" s="40"/>
      <c r="E19" s="8"/>
      <c r="F19" s="52" t="s">
        <v>61</v>
      </c>
      <c r="G19" s="53"/>
      <c r="H19" s="32" t="s">
        <v>28</v>
      </c>
      <c r="I19" s="31"/>
      <c r="J19" s="47" t="s">
        <v>62</v>
      </c>
      <c r="K19" s="47" t="s">
        <v>6</v>
      </c>
      <c r="L19" s="44">
        <f>SUM(Q3:Q7,W10:W14)</f>
        <v>2.6465779183772959E-3</v>
      </c>
      <c r="M19" s="44">
        <f>(L19/L18/C22-1)*1000</f>
        <v>16036.472007384094</v>
      </c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6"/>
      <c r="Z19" s="46"/>
      <c r="AA19" s="45"/>
      <c r="AB19" s="44"/>
    </row>
    <row r="20" spans="1:28" s="1" customFormat="1">
      <c r="A20" s="41" t="s">
        <v>36</v>
      </c>
      <c r="B20" s="41" t="s">
        <v>56</v>
      </c>
      <c r="C20" s="41" t="s">
        <v>37</v>
      </c>
      <c r="D20" s="41" t="s">
        <v>38</v>
      </c>
      <c r="E20" s="9"/>
      <c r="F20" s="52" t="s">
        <v>42</v>
      </c>
      <c r="G20" s="54">
        <f>L19</f>
        <v>2.6465779183772959E-3</v>
      </c>
      <c r="H20" s="32"/>
      <c r="I20" s="31"/>
      <c r="J20" s="47">
        <f>SUM(F3:F7,F13:F17)</f>
        <v>10098.1358</v>
      </c>
      <c r="K20" s="47" t="s">
        <v>7</v>
      </c>
      <c r="L20" s="44">
        <f>SUM(R3:R7,X10:X14)</f>
        <v>0.99366962748466148</v>
      </c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6"/>
      <c r="Z20" s="46"/>
      <c r="AA20" s="45"/>
      <c r="AB20" s="44"/>
    </row>
    <row r="21" spans="1:28" s="1" customFormat="1">
      <c r="A21" s="41" t="s">
        <v>5</v>
      </c>
      <c r="B21" s="51">
        <v>1.00782503207</v>
      </c>
      <c r="C21" s="41"/>
      <c r="D21" s="48">
        <v>0.99984426425739936</v>
      </c>
      <c r="E21" s="9"/>
      <c r="F21" s="52" t="s">
        <v>43</v>
      </c>
      <c r="G21" s="54">
        <f>L21</f>
        <v>4.2528086733132936E-4</v>
      </c>
      <c r="H21" s="32"/>
      <c r="I21" s="31"/>
      <c r="J21" s="47"/>
      <c r="K21" s="47" t="s">
        <v>8</v>
      </c>
      <c r="L21" s="44">
        <f>SUM(S3:S7,Y10:Y14)</f>
        <v>4.2528086733132936E-4</v>
      </c>
      <c r="M21" s="44">
        <f>(L21/L20/C24-1)*1000</f>
        <v>126.58648265432637</v>
      </c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6"/>
      <c r="Z21" s="46"/>
      <c r="AA21" s="45"/>
      <c r="AB21" s="44"/>
    </row>
    <row r="22" spans="1:28" s="1" customFormat="1">
      <c r="A22" s="41" t="s">
        <v>6</v>
      </c>
      <c r="B22" s="51">
        <v>2.0141017778000001</v>
      </c>
      <c r="C22" s="50">
        <v>1.5576000000000001E-4</v>
      </c>
      <c r="D22" s="48">
        <v>1.5573574260073253E-4</v>
      </c>
      <c r="E22" s="9"/>
      <c r="F22" s="52" t="s">
        <v>44</v>
      </c>
      <c r="G22" s="54">
        <f>L22</f>
        <v>5.9050916480073087E-3</v>
      </c>
      <c r="H22" s="32"/>
      <c r="I22" s="31"/>
      <c r="J22" s="44"/>
      <c r="K22" s="47" t="s">
        <v>9</v>
      </c>
      <c r="L22" s="44">
        <f>SUM(T3:T7,Z10:Z14)</f>
        <v>5.9050916480073087E-3</v>
      </c>
      <c r="M22" s="44">
        <f>(L22/L20/C25-1)*1000</f>
        <v>1963.6501215864146</v>
      </c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6"/>
      <c r="Z22" s="46"/>
      <c r="AA22" s="45"/>
      <c r="AB22" s="44"/>
    </row>
    <row r="23" spans="1:28" s="1" customFormat="1" ht="15" thickBot="1">
      <c r="A23" s="41" t="s">
        <v>7</v>
      </c>
      <c r="B23" s="51">
        <v>15.994914619559999</v>
      </c>
      <c r="C23" s="41"/>
      <c r="D23" s="48">
        <v>0.9976205751661712</v>
      </c>
      <c r="E23" s="9"/>
      <c r="F23" s="52" t="s">
        <v>58</v>
      </c>
      <c r="G23" s="55">
        <f>M19</f>
        <v>16036.472007384094</v>
      </c>
      <c r="H23" s="32"/>
      <c r="I23" s="31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5"/>
      <c r="Z23" s="35"/>
      <c r="AA23" s="37"/>
    </row>
    <row r="24" spans="1:28" s="1" customFormat="1" ht="16" customHeight="1" thickTop="1">
      <c r="A24" s="41" t="s">
        <v>8</v>
      </c>
      <c r="B24" s="51">
        <v>16.9991317</v>
      </c>
      <c r="C24" s="49">
        <v>3.7990000000000002E-4</v>
      </c>
      <c r="D24" s="48">
        <v>3.7899605650562845E-4</v>
      </c>
      <c r="E24" s="9"/>
      <c r="F24" s="52" t="s">
        <v>60</v>
      </c>
      <c r="G24" s="55">
        <f>M21</f>
        <v>126.58648265432637</v>
      </c>
      <c r="H24" s="32"/>
      <c r="I24" s="31"/>
      <c r="J24" s="34"/>
      <c r="K24" s="60" t="s">
        <v>64</v>
      </c>
      <c r="L24" s="61"/>
      <c r="M24" s="61"/>
      <c r="N24" s="61"/>
      <c r="O24" s="62"/>
      <c r="P24" s="34"/>
      <c r="Q24" s="34"/>
      <c r="R24" s="34"/>
      <c r="S24" s="34"/>
      <c r="T24" s="34"/>
      <c r="U24" s="34"/>
      <c r="V24" s="34"/>
      <c r="W24" s="34"/>
      <c r="X24" s="34"/>
      <c r="Y24" s="35"/>
      <c r="Z24" s="35"/>
      <c r="AA24" s="37"/>
    </row>
    <row r="25" spans="1:28" s="1" customFormat="1" ht="16" customHeight="1" thickBot="1">
      <c r="A25" s="41" t="s">
        <v>9</v>
      </c>
      <c r="B25" s="51">
        <v>17.999161000000001</v>
      </c>
      <c r="C25" s="50">
        <v>2.0052E-3</v>
      </c>
      <c r="D25" s="48">
        <v>2.0004287773232065E-3</v>
      </c>
      <c r="E25" s="9"/>
      <c r="F25" s="52" t="s">
        <v>59</v>
      </c>
      <c r="G25" s="55">
        <f>M22</f>
        <v>1963.6501215864146</v>
      </c>
      <c r="H25" s="32"/>
      <c r="I25" s="31"/>
      <c r="J25" s="34"/>
      <c r="K25" s="63"/>
      <c r="L25" s="64"/>
      <c r="M25" s="64"/>
      <c r="N25" s="64"/>
      <c r="O25" s="65"/>
      <c r="P25" s="34"/>
      <c r="Q25" s="34"/>
      <c r="R25" s="34"/>
      <c r="S25" s="34"/>
      <c r="T25" s="34"/>
      <c r="U25" s="34"/>
      <c r="V25" s="34"/>
      <c r="W25" s="34"/>
      <c r="X25" s="34"/>
      <c r="Y25" s="35"/>
      <c r="Z25" s="35"/>
      <c r="AA25" s="37"/>
    </row>
    <row r="26" spans="1:28" s="1" customFormat="1" ht="15" thickTop="1">
      <c r="A26" s="23"/>
      <c r="B26" s="24"/>
      <c r="C26" s="24"/>
      <c r="D26" s="25"/>
      <c r="E26" s="18"/>
      <c r="F26" s="56" t="s">
        <v>63</v>
      </c>
      <c r="G26" s="57">
        <f>J20</f>
        <v>10098.1358</v>
      </c>
      <c r="H26" s="42"/>
      <c r="I26" s="33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6"/>
      <c r="Z26" s="36"/>
      <c r="AA26" s="38"/>
    </row>
    <row r="27" spans="1:28" s="3" customFormat="1">
      <c r="A27" s="26"/>
      <c r="B27" s="26"/>
      <c r="C27" s="26"/>
      <c r="D27" s="26"/>
      <c r="E27" s="26"/>
      <c r="F27" s="19"/>
      <c r="G27" s="13"/>
      <c r="H27" s="28"/>
      <c r="I27" s="29"/>
      <c r="J27" s="28"/>
      <c r="K27" s="28"/>
      <c r="L27" s="28"/>
      <c r="M27" s="28"/>
      <c r="N27" s="28"/>
      <c r="O27" s="28"/>
      <c r="P27" s="28"/>
      <c r="Q27" s="28"/>
      <c r="R27" s="28"/>
      <c r="S27" s="27"/>
      <c r="T27" s="27"/>
      <c r="U27" s="27"/>
      <c r="V27" s="27"/>
      <c r="W27" s="27"/>
      <c r="X27" s="27"/>
      <c r="Y27" s="13"/>
      <c r="Z27" s="13"/>
    </row>
    <row r="28" spans="1:28" s="3" customFormat="1">
      <c r="A28" s="19"/>
      <c r="B28" s="19"/>
      <c r="C28" s="19"/>
      <c r="D28" s="19"/>
      <c r="E28" s="20"/>
      <c r="F28" s="20"/>
      <c r="G28" s="11"/>
      <c r="H28" s="12"/>
      <c r="I28"/>
      <c r="J28" s="12"/>
      <c r="K28" s="12"/>
      <c r="L28" s="12"/>
      <c r="M28" s="12"/>
      <c r="N28" s="12"/>
      <c r="O28" s="12"/>
      <c r="P28" s="12"/>
      <c r="Q28" s="12"/>
      <c r="R28" s="12"/>
      <c r="S28" s="11"/>
      <c r="T28" s="11"/>
      <c r="U28" s="11"/>
      <c r="V28" s="11"/>
      <c r="W28" s="11"/>
      <c r="X28" s="11"/>
      <c r="Y28" s="11"/>
      <c r="Z28" s="11"/>
    </row>
    <row r="29" spans="1:28" s="3" customFormat="1">
      <c r="A29" s="19"/>
      <c r="I29"/>
      <c r="M29" s="12"/>
      <c r="N29" s="12"/>
      <c r="O29" s="12"/>
      <c r="P29" s="12"/>
      <c r="Q29" s="12"/>
      <c r="R29" s="12"/>
      <c r="S29" s="11"/>
      <c r="T29" s="11"/>
      <c r="U29" s="11"/>
      <c r="V29" s="11"/>
      <c r="W29" s="11"/>
      <c r="X29" s="11"/>
      <c r="Y29" s="11"/>
      <c r="Z29" s="11"/>
    </row>
    <row r="30" spans="1:28" s="3" customFormat="1">
      <c r="A30" s="19"/>
      <c r="I30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spans="1:28" s="3" customFormat="1">
      <c r="A31" s="19"/>
      <c r="I3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spans="1:28" s="3" customFormat="1">
      <c r="A32" s="19"/>
      <c r="I32"/>
      <c r="M32" s="11" t="s">
        <v>28</v>
      </c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spans="1:26" s="3" customFormat="1">
      <c r="A33" s="19"/>
      <c r="G33" s="3" t="s">
        <v>28</v>
      </c>
      <c r="I33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spans="1:26" s="3" customFormat="1">
      <c r="A34" s="19"/>
      <c r="I34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spans="1:26" s="3" customFormat="1">
      <c r="A35" s="19"/>
      <c r="B35" s="19"/>
      <c r="C35" s="19"/>
      <c r="D35" s="19"/>
      <c r="E35" s="20"/>
      <c r="F35" s="20"/>
      <c r="G35" s="11"/>
      <c r="H35" s="11"/>
      <c r="I35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spans="1:26" s="3" customFormat="1">
      <c r="A36" s="19"/>
      <c r="B36" s="19"/>
      <c r="C36" s="19"/>
      <c r="D36" s="19"/>
      <c r="E36" s="20"/>
      <c r="F36" s="20"/>
      <c r="G36" s="11"/>
      <c r="H36" s="12"/>
      <c r="I36"/>
      <c r="J36" s="12"/>
      <c r="K36" s="12"/>
      <c r="L36" s="12"/>
      <c r="M36" s="12"/>
      <c r="N36" s="12"/>
      <c r="O36" s="12"/>
      <c r="P36" s="12"/>
      <c r="Q36" s="12"/>
      <c r="R36" s="12"/>
      <c r="S36" s="11"/>
      <c r="T36" s="11"/>
      <c r="U36" s="11"/>
      <c r="V36" s="11"/>
      <c r="W36" s="11"/>
      <c r="X36" s="11"/>
      <c r="Y36" s="11"/>
      <c r="Z36" s="11"/>
    </row>
    <row r="37" spans="1:26" s="3" customFormat="1">
      <c r="A37" s="19"/>
      <c r="B37" s="19"/>
      <c r="C37" s="19"/>
      <c r="D37" s="19"/>
      <c r="E37" s="20"/>
      <c r="F37" s="20"/>
      <c r="G37" s="11"/>
      <c r="H37" s="12"/>
      <c r="I37"/>
      <c r="J37" s="12"/>
      <c r="K37" s="12"/>
      <c r="L37" s="12"/>
      <c r="M37" s="12"/>
      <c r="N37" s="12"/>
      <c r="O37" s="12"/>
      <c r="P37" s="12"/>
      <c r="Q37" s="12"/>
      <c r="R37" s="12"/>
      <c r="S37" s="11"/>
      <c r="T37" s="11"/>
      <c r="U37" s="11"/>
      <c r="V37" s="11"/>
      <c r="W37" s="11"/>
      <c r="X37" s="11"/>
      <c r="Y37" s="11"/>
      <c r="Z37" s="11"/>
    </row>
    <row r="38" spans="1:26" s="3" customFormat="1">
      <c r="A38" s="19"/>
      <c r="B38" s="19"/>
      <c r="C38" s="19"/>
      <c r="D38" s="19"/>
      <c r="E38" s="20"/>
      <c r="F38" s="20"/>
      <c r="G38" s="11"/>
      <c r="H38" s="12"/>
      <c r="I38"/>
      <c r="J38" s="12"/>
      <c r="K38" s="12"/>
      <c r="L38" s="12"/>
      <c r="M38" s="12"/>
      <c r="N38" s="12"/>
      <c r="O38" s="12"/>
      <c r="P38" s="12"/>
      <c r="Q38" s="12"/>
      <c r="R38" s="12"/>
      <c r="S38" s="11"/>
      <c r="T38" s="11"/>
      <c r="U38" s="11"/>
      <c r="V38" s="11"/>
      <c r="W38" s="11"/>
      <c r="X38" s="11"/>
      <c r="Y38" s="11"/>
      <c r="Z38" s="11"/>
    </row>
    <row r="39" spans="1:26" s="1" customFormat="1">
      <c r="A39" s="21"/>
      <c r="B39" s="21"/>
      <c r="C39" s="21"/>
      <c r="D39" s="21"/>
      <c r="E39" s="21"/>
      <c r="F39" s="21"/>
      <c r="G39" s="12"/>
      <c r="H39" s="12"/>
      <c r="I39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 spans="1:26">
      <c r="A40" s="21"/>
      <c r="B40" s="21"/>
      <c r="C40" s="21"/>
      <c r="D40" s="21"/>
      <c r="E40" s="21"/>
      <c r="F40" s="21"/>
      <c r="G40" s="12"/>
      <c r="H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 spans="1:26">
      <c r="A41" s="21"/>
      <c r="B41" s="21"/>
      <c r="C41" s="21"/>
      <c r="D41" s="21"/>
      <c r="E41" s="21"/>
      <c r="F41" s="21"/>
      <c r="G41" s="12"/>
      <c r="H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 spans="1:26">
      <c r="A42" s="21"/>
      <c r="B42" s="21"/>
      <c r="C42" s="21"/>
      <c r="D42" s="21"/>
      <c r="E42" s="21"/>
      <c r="F42" s="21"/>
      <c r="G42" s="12"/>
      <c r="H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 spans="1:26">
      <c r="A43" s="21"/>
      <c r="S43" s="12"/>
      <c r="T43" s="12"/>
      <c r="U43" s="12"/>
      <c r="V43" s="12"/>
      <c r="W43" s="12"/>
      <c r="X43" s="12"/>
      <c r="Y43" s="12"/>
      <c r="Z43" s="12"/>
    </row>
    <row r="44" spans="1:26">
      <c r="A44" s="21"/>
      <c r="S44" s="12"/>
      <c r="T44" s="12"/>
      <c r="U44" s="12"/>
      <c r="V44" s="12"/>
      <c r="W44" s="12"/>
      <c r="X44" s="12"/>
      <c r="Y44" s="12"/>
      <c r="Z44" s="12"/>
    </row>
    <row r="45" spans="1:26">
      <c r="A45" s="21"/>
      <c r="S45" s="12"/>
      <c r="T45" s="12"/>
      <c r="U45" s="12"/>
      <c r="V45" s="12"/>
      <c r="W45" s="12"/>
      <c r="X45" s="12"/>
      <c r="Y45" s="12"/>
      <c r="Z45" s="12"/>
    </row>
    <row r="46" spans="1:26">
      <c r="A46" s="21"/>
      <c r="S46" s="12"/>
      <c r="T46" s="12"/>
      <c r="U46" s="12"/>
      <c r="V46" s="12"/>
      <c r="W46" s="12"/>
      <c r="X46" s="12"/>
      <c r="Y46" s="12"/>
      <c r="Z46" s="12"/>
    </row>
    <row r="47" spans="1:26">
      <c r="A47" s="21"/>
      <c r="S47" s="12"/>
      <c r="T47" s="12"/>
      <c r="U47" s="12"/>
      <c r="V47" s="12"/>
      <c r="W47" s="12"/>
      <c r="X47" s="12"/>
      <c r="Y47" s="12"/>
      <c r="Z47" s="12"/>
    </row>
    <row r="48" spans="1:26">
      <c r="A48" s="21"/>
      <c r="S48" s="12"/>
      <c r="T48" s="12"/>
      <c r="U48" s="12"/>
      <c r="V48" s="12"/>
      <c r="W48" s="12"/>
      <c r="X48" s="12"/>
      <c r="Y48" s="12"/>
      <c r="Z48" s="12"/>
    </row>
    <row r="49" spans="1:26" s="1" customFormat="1">
      <c r="A49" s="21"/>
      <c r="B49" s="21"/>
      <c r="C49" s="21"/>
      <c r="D49" s="21"/>
      <c r="E49" s="21"/>
      <c r="F49" s="21"/>
      <c r="G49" s="12"/>
      <c r="H49" s="12"/>
      <c r="I49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 spans="1:26" s="1" customFormat="1">
      <c r="A50" s="21"/>
      <c r="B50" s="21"/>
      <c r="C50" s="21"/>
      <c r="D50" s="21"/>
      <c r="E50" s="21"/>
      <c r="F50" s="21"/>
      <c r="G50" s="12"/>
      <c r="H50" s="12"/>
      <c r="I50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 spans="1:26" s="1" customFormat="1">
      <c r="A51" s="21"/>
      <c r="B51" s="21"/>
      <c r="C51" s="21"/>
      <c r="D51" s="21"/>
      <c r="E51" s="21"/>
      <c r="F51" s="21"/>
      <c r="G51" s="12"/>
      <c r="H51" s="12"/>
      <c r="I51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 spans="1:26" s="1" customFormat="1">
      <c r="A52" s="21"/>
      <c r="B52" s="21"/>
      <c r="C52" s="21"/>
      <c r="D52" s="21"/>
      <c r="E52" s="21"/>
      <c r="F52" s="21"/>
      <c r="G52" s="12"/>
      <c r="H52" s="12"/>
      <c r="I5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 spans="1:26">
      <c r="A53" s="21"/>
      <c r="B53" s="21"/>
      <c r="C53" s="21"/>
      <c r="D53" s="21"/>
      <c r="E53" s="21"/>
      <c r="F53" s="21"/>
      <c r="G53" s="12"/>
      <c r="H53" s="13"/>
      <c r="J53" s="11"/>
      <c r="K53" s="14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 spans="1:26">
      <c r="A54" s="21"/>
      <c r="B54" s="21"/>
      <c r="C54" s="21"/>
      <c r="D54" s="21"/>
      <c r="E54" s="21"/>
      <c r="F54" s="21"/>
      <c r="G54" s="12"/>
      <c r="H54" s="15"/>
      <c r="J54" s="16"/>
      <c r="K54" s="11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 spans="1:26">
      <c r="A55" s="21"/>
      <c r="B55" s="21"/>
      <c r="C55" s="21"/>
      <c r="D55" s="21"/>
      <c r="E55" s="21"/>
      <c r="F55" s="21"/>
      <c r="G55" s="12"/>
      <c r="H55" s="13"/>
      <c r="J55" s="16"/>
      <c r="K55" s="11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 spans="1:26">
      <c r="A56" s="21"/>
      <c r="B56" s="21"/>
      <c r="C56" s="21"/>
      <c r="D56" s="21"/>
      <c r="E56" s="21"/>
      <c r="F56" s="21"/>
      <c r="G56" s="12"/>
      <c r="H56" s="13"/>
      <c r="J56" s="16"/>
      <c r="K56" s="11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 spans="1:26">
      <c r="A57" s="21"/>
      <c r="B57" s="21"/>
      <c r="C57" s="21"/>
      <c r="D57" s="21"/>
      <c r="E57" s="21"/>
      <c r="F57" s="21"/>
      <c r="G57" s="12"/>
      <c r="H57" s="17"/>
      <c r="J57" s="16"/>
      <c r="K57" s="11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 spans="1:26">
      <c r="A58" s="21"/>
      <c r="B58" s="21"/>
      <c r="C58" s="21"/>
      <c r="D58" s="21"/>
      <c r="E58" s="21"/>
      <c r="F58" s="21"/>
      <c r="G58" s="12"/>
      <c r="H58" s="12"/>
      <c r="J58" s="12"/>
      <c r="K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 spans="1:26">
      <c r="A59" s="21"/>
      <c r="B59" s="21"/>
      <c r="C59" s="21"/>
      <c r="D59" s="21"/>
      <c r="E59" s="21"/>
      <c r="F59" s="21"/>
      <c r="G59" s="12"/>
      <c r="H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 spans="1:26">
      <c r="A60" s="21"/>
      <c r="B60" s="21"/>
      <c r="C60" s="21"/>
      <c r="D60" s="21"/>
      <c r="E60" s="21"/>
      <c r="F60" s="21"/>
      <c r="G60" s="12"/>
      <c r="H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 spans="1:26">
      <c r="A61" s="21"/>
      <c r="B61" s="21"/>
      <c r="C61" s="21"/>
      <c r="D61" s="21"/>
      <c r="E61" s="21"/>
      <c r="F61" s="21"/>
      <c r="G61" s="12"/>
      <c r="H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 spans="1:26">
      <c r="A62" s="21"/>
      <c r="B62" s="21"/>
      <c r="C62" s="21"/>
      <c r="D62" s="21"/>
      <c r="E62" s="21"/>
      <c r="F62" s="21"/>
      <c r="G62" s="12"/>
      <c r="H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 spans="1:26">
      <c r="A63" s="21"/>
      <c r="B63" s="21"/>
      <c r="C63" s="21"/>
      <c r="D63" s="21"/>
      <c r="E63" s="21"/>
      <c r="F63" s="21"/>
      <c r="G63" s="12"/>
      <c r="H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 spans="1:26">
      <c r="A64" s="21"/>
      <c r="B64" s="21"/>
      <c r="C64" s="21"/>
      <c r="D64" s="21"/>
      <c r="E64" s="21"/>
      <c r="F64" s="21"/>
      <c r="G64" s="12"/>
      <c r="H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 spans="1:26">
      <c r="A65" s="21"/>
      <c r="B65" s="21"/>
      <c r="C65" s="21"/>
      <c r="D65" s="21"/>
      <c r="E65" s="21"/>
      <c r="F65" s="21"/>
      <c r="G65" s="12"/>
      <c r="H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 spans="1:26">
      <c r="A66" s="21"/>
      <c r="B66" s="21"/>
      <c r="C66" s="21"/>
      <c r="D66" s="21"/>
      <c r="E66" s="21"/>
      <c r="F66" s="21"/>
      <c r="G66" s="12"/>
      <c r="H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 spans="1:26">
      <c r="A67" s="21"/>
      <c r="B67" s="21"/>
      <c r="C67" s="21"/>
      <c r="D67" s="21"/>
      <c r="E67" s="21"/>
      <c r="F67" s="21"/>
      <c r="G67" s="12"/>
      <c r="H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spans="1:26">
      <c r="A68" s="2"/>
      <c r="B68" s="2"/>
      <c r="C68" s="2"/>
      <c r="D68" s="2"/>
      <c r="E68" s="2"/>
      <c r="F68" s="21"/>
      <c r="G68" s="12"/>
      <c r="H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spans="1:26">
      <c r="A69" s="2"/>
      <c r="B69" s="2"/>
      <c r="C69" s="2"/>
      <c r="D69" s="2"/>
      <c r="E69" s="2"/>
      <c r="F69" s="2"/>
      <c r="G69" s="12"/>
      <c r="H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 spans="1:26">
      <c r="A70" s="2"/>
      <c r="B70" s="2"/>
      <c r="C70" s="2"/>
      <c r="D70" s="2"/>
      <c r="E70" s="2"/>
      <c r="F70" s="2"/>
      <c r="G70" s="12"/>
      <c r="H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spans="1:26">
      <c r="A71" s="2"/>
      <c r="B71" s="2"/>
      <c r="C71" s="2"/>
      <c r="D71" s="2"/>
      <c r="E71" s="2"/>
      <c r="F71" s="2"/>
      <c r="G71" s="12"/>
      <c r="H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spans="1:26">
      <c r="A72" s="2"/>
      <c r="B72" s="2"/>
      <c r="C72" s="2"/>
      <c r="D72" s="2"/>
      <c r="E72" s="2"/>
      <c r="F72" s="2"/>
      <c r="G72" s="12"/>
      <c r="H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spans="1:26">
      <c r="A73" s="2"/>
      <c r="B73" s="2"/>
      <c r="C73" s="2"/>
      <c r="D73" s="2"/>
      <c r="E73" s="2"/>
      <c r="F73" s="2"/>
      <c r="G73" s="12"/>
      <c r="H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spans="1:26">
      <c r="A74" s="2"/>
      <c r="B74" s="2"/>
      <c r="C74" s="2"/>
      <c r="D74" s="2"/>
      <c r="E74" s="2"/>
      <c r="F74" s="2"/>
      <c r="G74" s="12"/>
      <c r="H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spans="1:26">
      <c r="A75" s="2"/>
      <c r="B75" s="2"/>
      <c r="C75" s="2"/>
      <c r="D75" s="2"/>
      <c r="E75" s="2"/>
      <c r="F75" s="2"/>
      <c r="G75" s="12"/>
      <c r="H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spans="1:26">
      <c r="A76" s="2"/>
      <c r="B76" s="2"/>
      <c r="C76" s="2"/>
      <c r="D76" s="2"/>
      <c r="E76" s="2"/>
      <c r="F76" s="2"/>
      <c r="G76" s="12"/>
      <c r="H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spans="1:26">
      <c r="A77" s="2"/>
      <c r="B77" s="2"/>
      <c r="C77" s="2"/>
      <c r="D77" s="2"/>
      <c r="E77" s="2"/>
      <c r="F77" s="2"/>
      <c r="G77" s="12"/>
      <c r="H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spans="1:26">
      <c r="A78" s="2"/>
      <c r="B78" s="2"/>
      <c r="C78" s="2"/>
      <c r="D78" s="2"/>
      <c r="E78" s="2"/>
      <c r="F78" s="2"/>
      <c r="G78" s="12"/>
      <c r="H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spans="1:26">
      <c r="A79" s="2"/>
      <c r="B79" s="2"/>
      <c r="C79" s="2"/>
      <c r="D79" s="2"/>
      <c r="E79" s="2"/>
      <c r="F79" s="2"/>
      <c r="G79" s="12"/>
      <c r="H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 spans="1:26">
      <c r="A80" s="2"/>
      <c r="B80" s="2"/>
      <c r="C80" s="2"/>
      <c r="D80" s="2"/>
      <c r="E80" s="2"/>
      <c r="F80" s="2"/>
      <c r="G80" s="12"/>
      <c r="H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spans="1:26">
      <c r="A81" s="2"/>
      <c r="B81" s="2"/>
      <c r="C81" s="2"/>
      <c r="D81" s="2"/>
      <c r="E81" s="2"/>
      <c r="F81" s="2"/>
      <c r="G81" s="12"/>
      <c r="H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spans="1:26">
      <c r="A82" s="2"/>
      <c r="B82" s="2"/>
      <c r="C82" s="2"/>
      <c r="D82" s="2"/>
      <c r="E82" s="2"/>
      <c r="F82" s="2"/>
      <c r="G82" s="12"/>
      <c r="H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>
      <c r="A83" s="2"/>
      <c r="B83" s="2"/>
      <c r="C83" s="2"/>
      <c r="D83" s="2"/>
      <c r="E83" s="2"/>
      <c r="F83" s="2"/>
      <c r="G83" s="2"/>
      <c r="H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>
      <c r="A84" s="2"/>
      <c r="B84" s="2"/>
      <c r="C84" s="2"/>
      <c r="D84" s="2"/>
      <c r="E84" s="2"/>
      <c r="F84" s="2"/>
      <c r="G84" s="2"/>
      <c r="H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>
      <c r="A85" s="2"/>
      <c r="B85" s="2"/>
      <c r="C85" s="2"/>
      <c r="D85" s="2"/>
      <c r="E85" s="2"/>
      <c r="F85" s="2"/>
      <c r="G85" s="2"/>
      <c r="H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>
      <c r="A86" s="2"/>
      <c r="B86" s="2"/>
      <c r="C86" s="2"/>
      <c r="D86" s="2"/>
      <c r="E86" s="2"/>
      <c r="F86" s="2"/>
      <c r="G86" s="2"/>
      <c r="H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>
      <c r="B87" s="2"/>
      <c r="C87" s="2"/>
      <c r="D87" s="2"/>
      <c r="E87" s="2"/>
      <c r="F87" s="2"/>
      <c r="G87" s="2"/>
      <c r="H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</sheetData>
  <sheetProtection password="F3E6" sheet="1" objects="1" scenarios="1"/>
  <mergeCells count="2">
    <mergeCell ref="H2:I2"/>
    <mergeCell ref="K24:O25"/>
  </mergeCells>
  <conditionalFormatting sqref="J27:K28">
    <cfRule type="containsText" dxfId="8" priority="7" operator="containsText" text="BLANK CELL">
      <formula>NOT(ISERROR(SEARCH("BLANK CELL",J27)))</formula>
    </cfRule>
    <cfRule type="containsText" dxfId="7" priority="8" operator="containsText" text="CONTINUE">
      <formula>NOT(ISERROR(SEARCH("CONTINUE",J27)))</formula>
    </cfRule>
    <cfRule type="containsText" dxfId="6" priority="9" operator="containsText" text="BLANK CELL">
      <formula>NOT(ISERROR(SEARCH("BLANK CELL",J27)))</formula>
    </cfRule>
    <cfRule type="containsText" dxfId="5" priority="10" operator="containsText" text="CONTINUE">
      <formula>NOT(ISERROR(SEARCH("CONTINUE",J27)))</formula>
    </cfRule>
    <cfRule type="containsText" dxfId="4" priority="11" operator="containsText" text="BLANK CELL">
      <formula>NOT(ISERROR(SEARCH("BLANK CELL",J27)))</formula>
    </cfRule>
    <cfRule type="containsText" dxfId="3" priority="12" operator="containsText" text="BLANK CELL">
      <formula>NOT(ISERROR(SEARCH("BLANK CELL",J27)))</formula>
    </cfRule>
  </conditionalFormatting>
  <conditionalFormatting sqref="G3">
    <cfRule type="containsText" dxfId="2" priority="2" operator="containsText" text="O.K">
      <formula>NOT(ISERROR(SEARCH("O.K",G3)))</formula>
    </cfRule>
    <cfRule type="containsText" dxfId="1" priority="3" operator="containsText" text="ERROR!">
      <formula>NOT(ISERROR(SEARCH("ERROR!",G3)))</formula>
    </cfRule>
  </conditionalFormatting>
  <conditionalFormatting sqref="B39 B19">
    <cfRule type="duplicateValues" dxfId="0" priority="28"/>
  </conditionalFormatting>
  <dataValidations count="2">
    <dataValidation type="list" allowBlank="1" showInputMessage="1" showErrorMessage="1" sqref="B39 B13:B17">
      <formula1>"fluid 1, fluid 2, fluid 3, fluid 4, fluid 5"</formula1>
    </dataValidation>
    <dataValidation type="list" allowBlank="1" showInputMessage="1" showErrorMessage="1" sqref="B3:B7">
      <formula1>"FLUID 1, FLUID 2, FLUID 3, FLUID 4, FLUID 5"</formula1>
    </dataValidation>
  </dataValidations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7"/>
  <sheetViews>
    <sheetView workbookViewId="0">
      <selection activeCell="A2" sqref="A2"/>
    </sheetView>
  </sheetViews>
  <sheetFormatPr baseColWidth="10" defaultColWidth="8.83203125" defaultRowHeight="14" x14ac:dyDescent="0"/>
  <sheetData>
    <row r="2" spans="2:4">
      <c r="D2" s="1"/>
    </row>
    <row r="3" spans="2:4">
      <c r="B3" s="1"/>
      <c r="D3" s="1"/>
    </row>
    <row r="4" spans="2:4">
      <c r="B4" s="1"/>
      <c r="D4" s="1"/>
    </row>
    <row r="5" spans="2:4">
      <c r="B5" s="1"/>
      <c r="D5" s="1"/>
    </row>
    <row r="6" spans="2:4">
      <c r="B6" s="1"/>
      <c r="D6" s="1"/>
    </row>
    <row r="7" spans="2:4">
      <c r="B7" s="1"/>
      <c r="D7" s="1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8.83203125" defaultRowHeight="14" x14ac:dyDescent="0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PARANDCO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vahideh faghihi</dc:creator>
  <cp:lastModifiedBy>mva</cp:lastModifiedBy>
  <dcterms:created xsi:type="dcterms:W3CDTF">2014-04-10T22:19:16Z</dcterms:created>
  <dcterms:modified xsi:type="dcterms:W3CDTF">2015-06-03T07:18:41Z</dcterms:modified>
</cp:coreProperties>
</file>